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aigerim.akhatova\Desktop\ВСС\НА САЙТ\2024\01 06\"/>
    </mc:Choice>
  </mc:AlternateContent>
  <xr:revisionPtr revIDLastSave="0" documentId="13_ncr:1_{7B9F93AE-44FB-481B-A42E-D3608EC4EE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ВУ" sheetId="17" r:id="rId1"/>
    <sheet name="ЛК" sheetId="2" r:id="rId2"/>
    <sheet name="МФО" sheetId="9" r:id="rId3"/>
  </sheets>
  <definedNames>
    <definedName name="_xlnm.Print_Area" localSheetId="1">ЛК!$A$1:$F$18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J12" i="17"/>
  <c r="C16" i="17" l="1"/>
  <c r="J14" i="17" l="1"/>
  <c r="G6" i="9" l="1"/>
  <c r="G7" i="9"/>
  <c r="G8" i="9"/>
  <c r="G9" i="9"/>
  <c r="G10" i="9"/>
  <c r="G11" i="9"/>
  <c r="G12" i="9"/>
  <c r="G5" i="9"/>
  <c r="F13" i="9"/>
  <c r="E13" i="9" l="1"/>
  <c r="D13" i="9"/>
  <c r="C13" i="9"/>
  <c r="G13" i="9" l="1"/>
  <c r="F14" i="2"/>
  <c r="E15" i="2"/>
  <c r="C15" i="2"/>
  <c r="F7" i="2" l="1"/>
  <c r="F8" i="2"/>
  <c r="F9" i="2"/>
  <c r="F10" i="2"/>
  <c r="F11" i="2"/>
  <c r="F12" i="2"/>
  <c r="F13" i="2"/>
  <c r="F6" i="2"/>
  <c r="D16" i="17"/>
  <c r="E16" i="17"/>
  <c r="F16" i="17"/>
  <c r="G16" i="17"/>
  <c r="H16" i="17"/>
  <c r="I16" i="17"/>
  <c r="B16" i="17"/>
  <c r="F15" i="2" l="1"/>
  <c r="J6" i="17"/>
  <c r="J7" i="17"/>
  <c r="J8" i="17"/>
  <c r="J9" i="17"/>
  <c r="J10" i="17"/>
  <c r="J11" i="17"/>
  <c r="J13" i="17"/>
  <c r="J15" i="17"/>
  <c r="J5" i="17"/>
  <c r="J16" i="17" l="1"/>
</calcChain>
</file>

<file path=xl/sharedStrings.xml><?xml version="1.0" encoding="utf-8"?>
<sst xmlns="http://schemas.openxmlformats.org/spreadsheetml/2006/main" count="67" uniqueCount="53">
  <si>
    <t>№</t>
  </si>
  <si>
    <t>Наименование партнера Фонда</t>
  </si>
  <si>
    <t>Бюджетные средства</t>
  </si>
  <si>
    <t>Всего</t>
  </si>
  <si>
    <t xml:space="preserve">Программа 
Лизинг </t>
  </si>
  <si>
    <t>Программа продуктивной занятости и массового предпринимательства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</si>
  <si>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</si>
  <si>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</si>
  <si>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</si>
  <si>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</si>
  <si>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Казахстанская Иджара Компания</t>
  </si>
  <si>
    <t>АО Лизинг Групп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</si>
  <si>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</si>
  <si>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</si>
  <si>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</si>
  <si>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</si>
  <si>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</si>
  <si>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</si>
  <si>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</si>
  <si>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</si>
  <si>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</si>
  <si>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"МФО Business Finance"</t>
  </si>
  <si>
    <t>ТОО "МФО "РИЦ Кызылорда"</t>
  </si>
  <si>
    <t>ТОО "МФО "TAS Microfinance"</t>
  </si>
  <si>
    <t>ТОО Нур Лизинг</t>
  </si>
  <si>
    <t>Собственные программы Фонда</t>
  </si>
  <si>
    <t>Средства Фонда и МИО</t>
  </si>
  <si>
    <t>Средства Национального фонда РК (Продукты для МСБ, занятых в сфере обрабатывающей промышленности)</t>
  </si>
  <si>
    <t>Программа Даму регионы</t>
  </si>
  <si>
    <t>Программа из средств 1 транша Национального фонда РК</t>
  </si>
  <si>
    <t>Программа из средств 2 транша Национального фонда РК</t>
  </si>
  <si>
    <t>Программа из средств 3 транша Национального фонда РК</t>
  </si>
  <si>
    <t>Программа регионального финансирования МСБ (Точечная программа)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</si>
  <si>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</si>
  <si>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</si>
  <si>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</si>
  <si>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</si>
  <si>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</si>
  <si>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</si>
  <si>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</si>
  <si>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</si>
  <si>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>ТОО Capital leasing group</t>
  </si>
  <si>
    <t xml:space="preserve">Информация о временно свободных средствах в банках второго уровня в разрезе программ Фонда </t>
  </si>
  <si>
    <t>ТОО Эксперт Лизинг</t>
  </si>
  <si>
    <t>АО Нурбанк</t>
  </si>
  <si>
    <t>ТОО "МФО "Rangeld Finance"</t>
  </si>
  <si>
    <t>АО Altyn Bank</t>
  </si>
  <si>
    <t>Программа Даму-Факторинг</t>
  </si>
  <si>
    <t>ТОО BCC Leasing</t>
  </si>
  <si>
    <t>АО Bereke Bank</t>
  </si>
  <si>
    <t>Женское предпринимательство "Үміт"</t>
  </si>
  <si>
    <t>Информация о временно свободных средствах в лизинговых компаниях в разрезе программ Фонда по состоянию на 01.06.2024 г.</t>
  </si>
  <si>
    <t>Период (по состоянию на 01.06.2024)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</si>
</sst>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\ _₽_-;\-* #,##0.00\ _₽_-;_-* &quot;-&quot;??\ _₽_-;_-@_-"/>
    <numFmt numFmtId="171" formatCode="_-* #,##0.00_-;\-* #,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0" fontId="10" fillId="0" borderId="0"/>
    <xf numFmtId="171" fontId="1" fillId="0" borderId="0" applyFont="0" applyFill="0" applyBorder="0" applyAlignment="0" applyProtection="0"/>
  </cellStyleXfs>
  <cellXfs count="59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2" fillId="3" borderId="0" xfId="1" applyNumberFormat="1" applyFont="1" applyFill="1"/>
    <xf numFmtId="166" fontId="2" fillId="0" borderId="5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6" fontId="7" fillId="3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/>
    <xf numFmtId="166" fontId="6" fillId="0" borderId="5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7" fillId="0" borderId="5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indent="1"/>
    </xf>
    <xf numFmtId="166" fontId="4" fillId="0" borderId="5" xfId="1" applyNumberFormat="1" applyFont="1" applyBorder="1" applyAlignment="1">
      <alignment horizontal="left" indent="1"/>
    </xf>
    <xf numFmtId="166" fontId="3" fillId="0" borderId="1" xfId="1" applyNumberFormat="1" applyFont="1" applyFill="1" applyBorder="1"/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Continuous" vertical="center" wrapText="1"/>
    </xf>
    <xf numFmtId="0" fontId="11" fillId="2" borderId="1" xfId="0" applyFont="1" applyFill="1" applyBorder="1" applyAlignment="1">
      <alignment horizontal="left" vertical="center" wrapText="1"/>
    </xf>
    <xf numFmtId="166" fontId="11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vertical="center" wrapText="1"/>
    </xf>
    <xf numFmtId="166" fontId="11" fillId="0" borderId="1" xfId="0" applyNumberFormat="1" applyFont="1" applyBorder="1" applyAlignment="1">
      <alignment vertical="center" wrapText="1"/>
    </xf>
    <xf numFmtId="166" fontId="0" fillId="0" borderId="1" xfId="0" applyNumberFormat="1" applyBorder="1" applyAlignment="1">
      <alignment horizontal="right" vertical="center" wrapText="1"/>
    </xf>
    <xf numFmtId="164" fontId="0" fillId="0" borderId="1" xfId="1" applyFont="1" applyFill="1" applyBorder="1"/>
    <xf numFmtId="164" fontId="0" fillId="0" borderId="0" xfId="1" applyFont="1" applyFill="1"/>
    <xf numFmtId="164" fontId="0" fillId="0" borderId="0" xfId="1" applyFont="1"/>
    <xf numFmtId="166" fontId="2" fillId="0" borderId="6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  <xf numFmtId="166" fontId="6" fillId="2" borderId="2" xfId="1" applyNumberFormat="1" applyFont="1" applyFill="1" applyBorder="1" applyAlignment="1">
      <alignment horizontal="center" vertical="center" wrapText="1"/>
    </xf>
    <xf numFmtId="166" fontId="6" fillId="2" borderId="7" xfId="1" applyNumberFormat="1" applyFont="1" applyFill="1" applyBorder="1" applyAlignment="1">
      <alignment horizontal="center" vertical="center" wrapText="1"/>
    </xf>
    <xf numFmtId="166" fontId="0" fillId="0" borderId="5" xfId="0" applyNumberFormat="1" applyFill="1" applyBorder="1" applyAlignment="1">
      <alignment vertical="center" wrapText="1"/>
    </xf>
  </cellXfs>
  <cellStyles count="6">
    <cellStyle name="Обычный" xfId="0" builtinId="0"/>
    <cellStyle name="Обычный 2" xfId="4" xr:uid="{00000000-0005-0000-0000-000001000000}"/>
    <cellStyle name="Обычный 3" xfId="2" xr:uid="{00000000-0005-0000-0000-000002000000}"/>
    <cellStyle name="Финансовый" xfId="1" builtinId="3"/>
    <cellStyle name="Финансовый 2" xfId="3" xr:uid="{00000000-0005-0000-0000-000004000000}"/>
    <cellStyle name="Финансовый 3" xfId="5" xr:uid="{5968C03C-5391-43F1-8053-D4BDFD77D522}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4" defaultTableStyle="TableStyleMedium2" defaultPivotStyle="PivotStyleLight16">
    <tableStyle name="Стиль сводной таблицы 1" table="0" count="0" xr9:uid="{00000000-0011-0000-FFFF-FFFF00000000}"/>
    <tableStyle name="Стиль сводной таблицы 2" table="0" count="0" xr9:uid="{00000000-0011-0000-FFFF-FFFF01000000}"/>
    <tableStyle name="Стиль таблицы 1" pivot="0" count="0" xr9:uid="{00000000-0011-0000-FFFF-FFFF02000000}"/>
    <tableStyle name="Стиль таблицы 2" pivot="0" count="0" xr9:uid="{00000000-0011-0000-FFFF-FFFF03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13F42-12FD-4D84-899C-D0218EC032A9}">
  <dimension ref="A1:J16"/>
  <sheetViews>
    <sheetView tabSelected="1" zoomScale="77" zoomScaleNormal="60" workbookViewId="0">
      <selection activeCell="B5" sqref="B5:J16"/>
    </sheetView>
  </sheetViews>
  <sheetFormatPr defaultRowHeight="14.4" x14ac:dyDescent="0.3"/>
  <cols>
    <col min="1" max="1" width="38.44140625" customWidth="1"/>
    <col min="2" max="2" width="18" customWidth="1"/>
    <col min="3" max="3" width="21" customWidth="1"/>
    <col min="4" max="4" width="22.6640625" customWidth="1"/>
    <col min="5" max="5" width="27.33203125" customWidth="1"/>
    <col min="6" max="6" width="29.109375" customWidth="1"/>
    <col min="7" max="7" width="31.6640625" customWidth="1"/>
    <col min="8" max="8" width="31.21875" customWidth="1"/>
    <col min="9" max="9" width="25.44140625" customWidth="1"/>
    <col min="10" max="10" width="21.33203125" bestFit="1" customWidth="1"/>
  </cols>
  <sheetData>
    <row r="1" spans="1:10" x14ac:dyDescent="0.3">
      <c r="A1" t="s">
        <v>42</v>
      </c>
    </row>
    <row r="2" spans="1:10" x14ac:dyDescent="0.3">
      <c r="A2" s="34" t="s">
        <v>52</v>
      </c>
    </row>
    <row r="3" spans="1:10" ht="28.8" x14ac:dyDescent="0.3">
      <c r="A3" s="34"/>
      <c r="B3" s="35" t="s">
        <v>25</v>
      </c>
      <c r="C3" s="35"/>
      <c r="D3" s="35"/>
      <c r="E3" s="34" t="s">
        <v>2</v>
      </c>
      <c r="F3" s="35" t="s">
        <v>27</v>
      </c>
      <c r="G3" s="35"/>
      <c r="H3" s="35"/>
      <c r="I3" s="34" t="s">
        <v>26</v>
      </c>
      <c r="J3" s="35" t="s">
        <v>6</v>
      </c>
    </row>
    <row r="4" spans="1:10" ht="72" x14ac:dyDescent="0.3">
      <c r="A4" s="34" t="s">
        <v>1</v>
      </c>
      <c r="B4" s="34" t="s">
        <v>28</v>
      </c>
      <c r="C4" s="36" t="s">
        <v>50</v>
      </c>
      <c r="D4" s="34" t="s">
        <v>9</v>
      </c>
      <c r="E4" s="34" t="s">
        <v>5</v>
      </c>
      <c r="F4" s="34" t="s">
        <v>29</v>
      </c>
      <c r="G4" s="34" t="s">
        <v>30</v>
      </c>
      <c r="H4" s="34" t="s">
        <v>31</v>
      </c>
      <c r="I4" s="34" t="s">
        <v>32</v>
      </c>
      <c r="J4" s="35"/>
    </row>
    <row r="5" spans="1:10" x14ac:dyDescent="0.3">
      <c r="A5" s="38" t="s">
        <v>33</v>
      </c>
      <c r="B5" s="39">
        <v>596971307.99000001</v>
      </c>
      <c r="D5" s="39"/>
      <c r="E5" s="39">
        <v>92535767.450000003</v>
      </c>
      <c r="F5" s="39">
        <v>2391892416.3099999</v>
      </c>
      <c r="G5" s="39">
        <v>2430551648</v>
      </c>
      <c r="H5" s="39">
        <v>274817991.87</v>
      </c>
      <c r="I5" s="39">
        <v>2131010285.9300001</v>
      </c>
      <c r="J5" s="40">
        <f>SUM(B5:I5,)</f>
        <v>7917779417.5500002</v>
      </c>
    </row>
    <row r="6" spans="1:10" x14ac:dyDescent="0.3">
      <c r="A6" s="38" t="s">
        <v>34</v>
      </c>
      <c r="B6" s="39">
        <v>303274692.41000003</v>
      </c>
      <c r="C6" s="39">
        <v>1500000000</v>
      </c>
      <c r="D6" s="39"/>
      <c r="E6" s="39">
        <v>1632223.37</v>
      </c>
      <c r="F6" s="39">
        <v>383877689.85999966</v>
      </c>
      <c r="G6" s="39">
        <v>236105453.42999983</v>
      </c>
      <c r="H6" s="39">
        <v>167120232.38999999</v>
      </c>
      <c r="I6" s="39"/>
      <c r="J6" s="40">
        <f t="shared" ref="J6:J15" si="0">SUM(B6:I6,)</f>
        <v>2592010291.4599991</v>
      </c>
    </row>
    <row r="7" spans="1:10" ht="28.8" x14ac:dyDescent="0.3">
      <c r="A7" s="38" t="s">
        <v>35</v>
      </c>
      <c r="B7" s="39"/>
      <c r="C7" s="39"/>
      <c r="D7" s="39"/>
      <c r="E7" s="39"/>
      <c r="F7" s="39">
        <v>759040772.99000001</v>
      </c>
      <c r="G7" s="39">
        <v>307317875.52999997</v>
      </c>
      <c r="H7" s="39">
        <v>178235133.43000001</v>
      </c>
      <c r="I7" s="39"/>
      <c r="J7" s="40">
        <f t="shared" si="0"/>
        <v>1244593781.95</v>
      </c>
    </row>
    <row r="8" spans="1:10" x14ac:dyDescent="0.3">
      <c r="A8" s="38" t="s">
        <v>36</v>
      </c>
      <c r="B8" s="39"/>
      <c r="C8" s="39"/>
      <c r="D8" s="39"/>
      <c r="E8" s="39">
        <v>446397722.24000001</v>
      </c>
      <c r="F8" s="39">
        <v>2797248562.4400001</v>
      </c>
      <c r="G8" s="39">
        <v>343468746.06999999</v>
      </c>
      <c r="H8" s="39">
        <v>391584922.49000001</v>
      </c>
      <c r="I8" s="39">
        <v>3904237033.73</v>
      </c>
      <c r="J8" s="40">
        <f t="shared" si="0"/>
        <v>7882936986.9700012</v>
      </c>
    </row>
    <row r="9" spans="1:10" x14ac:dyDescent="0.3">
      <c r="A9" s="38" t="s">
        <v>37</v>
      </c>
      <c r="B9" s="39">
        <v>1703978441.76</v>
      </c>
      <c r="C9" s="39">
        <v>1000000000</v>
      </c>
      <c r="D9" s="39"/>
      <c r="E9" s="39"/>
      <c r="F9" s="39">
        <v>1874707840.28</v>
      </c>
      <c r="G9" s="39">
        <v>1722767871.9200001</v>
      </c>
      <c r="H9" s="39">
        <v>304486828.26999998</v>
      </c>
      <c r="I9" s="39">
        <v>1059508287.27</v>
      </c>
      <c r="J9" s="40">
        <f t="shared" si="0"/>
        <v>7665449269.5</v>
      </c>
    </row>
    <row r="10" spans="1:10" x14ac:dyDescent="0.3">
      <c r="A10" s="38" t="s">
        <v>38</v>
      </c>
      <c r="B10" s="39"/>
      <c r="C10" s="39"/>
      <c r="D10" s="39"/>
      <c r="E10" s="39">
        <v>603477975</v>
      </c>
      <c r="F10" s="39">
        <v>2109755732</v>
      </c>
      <c r="G10" s="39">
        <v>988240980</v>
      </c>
      <c r="H10" s="39">
        <v>632867838</v>
      </c>
      <c r="I10" s="39">
        <v>2134247038</v>
      </c>
      <c r="J10" s="40">
        <f t="shared" si="0"/>
        <v>6468589563</v>
      </c>
    </row>
    <row r="11" spans="1:10" x14ac:dyDescent="0.3">
      <c r="A11" s="38" t="s">
        <v>39</v>
      </c>
      <c r="B11" s="39"/>
      <c r="C11" s="39"/>
      <c r="D11" s="41">
        <v>1902971097.2</v>
      </c>
      <c r="E11" s="39"/>
      <c r="F11" s="39"/>
      <c r="G11" s="39"/>
      <c r="H11" s="39"/>
      <c r="I11" s="39"/>
      <c r="J11" s="40">
        <f t="shared" si="0"/>
        <v>1902971097.2</v>
      </c>
    </row>
    <row r="12" spans="1:10" x14ac:dyDescent="0.3">
      <c r="A12" s="38" t="s">
        <v>44</v>
      </c>
      <c r="B12" s="39"/>
      <c r="C12" s="39"/>
      <c r="D12" s="39"/>
      <c r="E12" s="39">
        <v>-18195715.170000002</v>
      </c>
      <c r="F12" s="39">
        <v>275900525.98000002</v>
      </c>
      <c r="G12" s="39">
        <v>4485028.78</v>
      </c>
      <c r="H12" s="39">
        <v>172757734.53999999</v>
      </c>
      <c r="I12" s="58">
        <v>3575163.64</v>
      </c>
      <c r="J12" s="40">
        <f>SUM(B12:I12,)</f>
        <v>438522737.76999998</v>
      </c>
    </row>
    <row r="13" spans="1:10" x14ac:dyDescent="0.3">
      <c r="A13" s="38" t="s">
        <v>46</v>
      </c>
      <c r="B13" s="39"/>
      <c r="C13" s="39"/>
      <c r="D13" s="39"/>
      <c r="E13" s="42"/>
      <c r="F13" s="39"/>
      <c r="G13" s="39"/>
      <c r="H13" s="39"/>
      <c r="I13" s="39">
        <v>0</v>
      </c>
      <c r="J13" s="40">
        <f t="shared" si="0"/>
        <v>0</v>
      </c>
    </row>
    <row r="14" spans="1:10" x14ac:dyDescent="0.3">
      <c r="A14" s="38" t="s">
        <v>49</v>
      </c>
      <c r="B14" s="39"/>
      <c r="C14" s="39"/>
      <c r="D14" s="39"/>
      <c r="E14" s="43"/>
      <c r="F14" s="39"/>
      <c r="G14" s="39"/>
      <c r="H14" s="44">
        <v>4566547167.1999998</v>
      </c>
      <c r="I14" s="39"/>
      <c r="J14" s="40">
        <f t="shared" si="0"/>
        <v>4566547167.1999998</v>
      </c>
    </row>
    <row r="15" spans="1:10" ht="28.8" x14ac:dyDescent="0.3">
      <c r="A15" s="38" t="s">
        <v>40</v>
      </c>
      <c r="B15" s="39">
        <v>314586290.78999996</v>
      </c>
      <c r="C15" s="39"/>
      <c r="D15" s="39"/>
      <c r="E15" s="39"/>
      <c r="F15" s="39"/>
      <c r="G15" s="39"/>
      <c r="H15" s="39"/>
      <c r="I15" s="39"/>
      <c r="J15" s="40">
        <f t="shared" si="0"/>
        <v>314586290.78999996</v>
      </c>
    </row>
    <row r="16" spans="1:10" x14ac:dyDescent="0.3">
      <c r="A16" s="36" t="s">
        <v>6</v>
      </c>
      <c r="B16" s="37">
        <f>SUM(B5:B15)</f>
        <v>2918810732.9499998</v>
      </c>
      <c r="C16" s="37">
        <f t="shared" ref="C16:I16" si="1">SUM(C5:C15)</f>
        <v>2500000000</v>
      </c>
      <c r="D16" s="37">
        <f t="shared" si="1"/>
        <v>1902971097.2</v>
      </c>
      <c r="E16" s="37">
        <f t="shared" si="1"/>
        <v>1125847972.8899999</v>
      </c>
      <c r="F16" s="37">
        <f t="shared" si="1"/>
        <v>10592423539.860001</v>
      </c>
      <c r="G16" s="37">
        <f t="shared" si="1"/>
        <v>6032937603.7300005</v>
      </c>
      <c r="H16" s="37">
        <f t="shared" si="1"/>
        <v>6688417848.1899996</v>
      </c>
      <c r="I16" s="37">
        <f t="shared" si="1"/>
        <v>9232577808.5699997</v>
      </c>
      <c r="J16" s="37">
        <f>SUM(J5:J15)</f>
        <v>40993986603.389992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F18"/>
  <sheetViews>
    <sheetView zoomScale="115" zoomScaleNormal="115" zoomScaleSheetLayoutView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:F15"/>
    </sheetView>
  </sheetViews>
  <sheetFormatPr defaultColWidth="9.109375" defaultRowHeight="13.8" x14ac:dyDescent="0.25"/>
  <cols>
    <col min="1" max="1" width="7" style="1" customWidth="1"/>
    <col min="2" max="2" width="47.109375" style="2" customWidth="1"/>
    <col min="3" max="4" width="22.6640625" style="2" customWidth="1"/>
    <col min="5" max="5" width="21.88671875" style="2" customWidth="1"/>
    <col min="6" max="6" width="23.88671875" style="2" customWidth="1"/>
    <col min="7" max="7" width="17.109375" style="2" bestFit="1" customWidth="1"/>
    <col min="8" max="8" width="16" style="2" bestFit="1" customWidth="1"/>
    <col min="9" max="16384" width="9.109375" style="2"/>
  </cols>
  <sheetData>
    <row r="1" spans="1:6" ht="27.75" customHeight="1" x14ac:dyDescent="0.25">
      <c r="A1" s="49" t="s">
        <v>51</v>
      </c>
      <c r="B1" s="49"/>
      <c r="C1" s="49"/>
      <c r="D1" s="49"/>
      <c r="E1" s="49"/>
      <c r="F1" s="49"/>
    </row>
    <row r="3" spans="1:6" ht="30" customHeight="1" x14ac:dyDescent="0.25">
      <c r="A3" s="46" t="s">
        <v>0</v>
      </c>
      <c r="B3" s="46" t="s">
        <v>1</v>
      </c>
      <c r="C3" s="50" t="s">
        <v>8</v>
      </c>
      <c r="D3" s="51"/>
      <c r="E3" s="52"/>
      <c r="F3" s="46" t="s">
        <v>3</v>
      </c>
    </row>
    <row r="4" spans="1:6" ht="15" customHeight="1" x14ac:dyDescent="0.25">
      <c r="A4" s="47"/>
      <c r="B4" s="47"/>
      <c r="C4" s="46" t="s">
        <v>4</v>
      </c>
      <c r="D4" s="46" t="s">
        <v>47</v>
      </c>
      <c r="E4" s="46" t="s">
        <v>9</v>
      </c>
      <c r="F4" s="47"/>
    </row>
    <row r="5" spans="1:6" ht="56.25" customHeight="1" x14ac:dyDescent="0.25">
      <c r="A5" s="48"/>
      <c r="B5" s="48"/>
      <c r="C5" s="48"/>
      <c r="D5" s="48"/>
      <c r="E5" s="48"/>
      <c r="F5" s="48"/>
    </row>
    <row r="6" spans="1:6" s="3" customFormat="1" x14ac:dyDescent="0.25">
      <c r="A6" s="10">
        <v>1</v>
      </c>
      <c r="B6" s="13" t="s">
        <v>10</v>
      </c>
      <c r="C6" s="11"/>
      <c r="D6" s="11"/>
      <c r="E6" s="33">
        <f>194970645+215077747</f>
        <v>410048392</v>
      </c>
      <c r="F6" s="30">
        <f>SUM(C6:E6)</f>
        <v>410048392</v>
      </c>
    </row>
    <row r="7" spans="1:6" s="3" customFormat="1" x14ac:dyDescent="0.25">
      <c r="A7" s="14">
        <v>2</v>
      </c>
      <c r="B7" s="15" t="s">
        <v>11</v>
      </c>
      <c r="C7" s="17">
        <v>-986954781.61000001</v>
      </c>
      <c r="D7" s="45">
        <v>155000000</v>
      </c>
      <c r="E7" s="16"/>
      <c r="F7" s="30">
        <f t="shared" ref="F7:F14" si="0">SUM(C7:E7)</f>
        <v>-831954781.61000001</v>
      </c>
    </row>
    <row r="8" spans="1:6" s="3" customFormat="1" x14ac:dyDescent="0.25">
      <c r="A8" s="14">
        <v>3</v>
      </c>
      <c r="B8" s="15" t="s">
        <v>41</v>
      </c>
      <c r="C8" s="17">
        <v>-21455823.539999999</v>
      </c>
      <c r="D8" s="45"/>
      <c r="E8" s="16"/>
      <c r="F8" s="30">
        <f t="shared" si="0"/>
        <v>-21455823.539999999</v>
      </c>
    </row>
    <row r="9" spans="1:6" s="3" customFormat="1" x14ac:dyDescent="0.25">
      <c r="A9" s="14">
        <v>4</v>
      </c>
      <c r="B9" s="29" t="s">
        <v>12</v>
      </c>
      <c r="C9" s="17">
        <v>128633128.25</v>
      </c>
      <c r="D9" s="45"/>
      <c r="E9" s="16"/>
      <c r="F9" s="30">
        <f t="shared" si="0"/>
        <v>128633128.25</v>
      </c>
    </row>
    <row r="10" spans="1:6" s="3" customFormat="1" x14ac:dyDescent="0.25">
      <c r="A10" s="14">
        <v>5</v>
      </c>
      <c r="B10" s="15" t="s">
        <v>13</v>
      </c>
      <c r="C10" s="17">
        <v>163249882.27000001</v>
      </c>
      <c r="D10" s="45"/>
      <c r="E10" s="16"/>
      <c r="F10" s="30">
        <f t="shared" si="0"/>
        <v>163249882.27000001</v>
      </c>
    </row>
    <row r="11" spans="1:6" s="3" customFormat="1" x14ac:dyDescent="0.25">
      <c r="A11" s="14">
        <v>6</v>
      </c>
      <c r="B11" s="15" t="s">
        <v>14</v>
      </c>
      <c r="C11" s="17">
        <v>-429882618</v>
      </c>
      <c r="D11" s="45"/>
      <c r="E11" s="16"/>
      <c r="F11" s="30">
        <f t="shared" si="0"/>
        <v>-429882618</v>
      </c>
    </row>
    <row r="12" spans="1:6" s="3" customFormat="1" x14ac:dyDescent="0.25">
      <c r="A12" s="14">
        <v>7</v>
      </c>
      <c r="B12" s="15" t="s">
        <v>24</v>
      </c>
      <c r="C12" s="17">
        <v>-96081331.549999997</v>
      </c>
      <c r="D12" s="45"/>
      <c r="E12" s="16"/>
      <c r="F12" s="30">
        <f t="shared" si="0"/>
        <v>-96081331.549999997</v>
      </c>
    </row>
    <row r="13" spans="1:6" s="3" customFormat="1" x14ac:dyDescent="0.25">
      <c r="A13" s="14">
        <v>8</v>
      </c>
      <c r="B13" s="15" t="s">
        <v>43</v>
      </c>
      <c r="C13" s="17">
        <v>13080213</v>
      </c>
      <c r="D13" s="45"/>
      <c r="E13" s="16"/>
      <c r="F13" s="30">
        <f t="shared" si="0"/>
        <v>13080213</v>
      </c>
    </row>
    <row r="14" spans="1:6" s="3" customFormat="1" x14ac:dyDescent="0.25">
      <c r="A14" s="14">
        <v>9</v>
      </c>
      <c r="B14" s="15" t="s">
        <v>48</v>
      </c>
      <c r="C14" s="17">
        <v>277542048</v>
      </c>
      <c r="D14" s="45"/>
      <c r="E14" s="16"/>
      <c r="F14" s="30">
        <f t="shared" si="0"/>
        <v>277542048</v>
      </c>
    </row>
    <row r="15" spans="1:6" s="6" customFormat="1" x14ac:dyDescent="0.25">
      <c r="A15" s="10"/>
      <c r="B15" s="12" t="s">
        <v>6</v>
      </c>
      <c r="C15" s="31">
        <f>SUM(C6:C14)</f>
        <v>-951869283.18000007</v>
      </c>
      <c r="D15" s="31"/>
      <c r="E15" s="31">
        <f t="shared" ref="E15" si="1">SUM(E6:E14)</f>
        <v>410048392</v>
      </c>
      <c r="F15" s="31">
        <f>SUM(F6:F14)</f>
        <v>-386820891.17999995</v>
      </c>
    </row>
    <row r="16" spans="1:6" s="6" customFormat="1" x14ac:dyDescent="0.25">
      <c r="A16" s="5"/>
      <c r="B16" s="32"/>
      <c r="C16" s="8"/>
      <c r="D16" s="8"/>
      <c r="E16" s="8"/>
      <c r="F16" s="4"/>
    </row>
    <row r="17" spans="1:6" s="6" customFormat="1" x14ac:dyDescent="0.25">
      <c r="A17" s="5"/>
      <c r="B17" s="7" t="s">
        <v>7</v>
      </c>
      <c r="C17" s="9"/>
      <c r="D17" s="9"/>
      <c r="E17" s="9"/>
      <c r="F17" s="4"/>
    </row>
    <row r="18" spans="1:6" x14ac:dyDescent="0.25">
      <c r="A18" s="5"/>
      <c r="B18" s="7"/>
      <c r="C18" s="9"/>
      <c r="D18" s="9"/>
      <c r="E18" s="9"/>
      <c r="F18" s="4"/>
    </row>
  </sheetData>
  <mergeCells count="8">
    <mergeCell ref="A3:A5"/>
    <mergeCell ref="B3:B5"/>
    <mergeCell ref="A1:F1"/>
    <mergeCell ref="C4:C5"/>
    <mergeCell ref="C3:E3"/>
    <mergeCell ref="E4:E5"/>
    <mergeCell ref="F3:F5"/>
    <mergeCell ref="D4:D5"/>
  </mergeCells>
  <conditionalFormatting sqref="B17:E18">
    <cfRule type="cellIs" dxfId="3" priority="2" operator="lessThanOrEqual">
      <formula>#REF!</formula>
    </cfRule>
    <cfRule type="cellIs" priority="3" operator="lessThanOrEqual">
      <formula>#REF!</formula>
    </cfRule>
  </conditionalFormatting>
  <conditionalFormatting sqref="B15:F15 B16:E16">
    <cfRule type="cellIs" priority="1" operator="lessThanOrEqual">
      <formula>0</formula>
    </cfRule>
  </conditionalFormatting>
  <conditionalFormatting sqref="F16:F18">
    <cfRule type="cellIs" priority="13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workbookViewId="0">
      <selection activeCell="C21" sqref="C21"/>
    </sheetView>
  </sheetViews>
  <sheetFormatPr defaultRowHeight="14.4" x14ac:dyDescent="0.3"/>
  <cols>
    <col min="1" max="1" width="6.6640625" bestFit="1" customWidth="1"/>
    <col min="2" max="2" width="53" customWidth="1"/>
    <col min="3" max="3" width="20.88671875" bestFit="1" customWidth="1"/>
    <col min="4" max="4" width="18.6640625" customWidth="1"/>
    <col min="5" max="5" width="19.109375" bestFit="1" customWidth="1"/>
    <col min="6" max="6" width="19.109375" customWidth="1"/>
    <col min="7" max="7" width="18.88671875" bestFit="1" customWidth="1"/>
  </cols>
  <sheetData>
    <row r="1" spans="1:7" x14ac:dyDescent="0.3">
      <c r="A1" s="49" t="s">
        <v>51</v>
      </c>
      <c r="B1" s="49"/>
      <c r="C1" s="49"/>
      <c r="D1" s="49"/>
      <c r="E1" s="49"/>
    </row>
    <row r="2" spans="1:7" ht="38.25" customHeight="1" x14ac:dyDescent="0.3">
      <c r="A2" s="53" t="s">
        <v>0</v>
      </c>
      <c r="B2" s="53" t="s">
        <v>1</v>
      </c>
      <c r="C2" s="56" t="s">
        <v>15</v>
      </c>
      <c r="D2" s="57"/>
      <c r="E2" s="56" t="s">
        <v>2</v>
      </c>
      <c r="F2" s="57"/>
      <c r="G2" s="53" t="s">
        <v>3</v>
      </c>
    </row>
    <row r="3" spans="1:7" ht="15" customHeight="1" x14ac:dyDescent="0.3">
      <c r="A3" s="53"/>
      <c r="B3" s="53"/>
      <c r="C3" s="54" t="s">
        <v>16</v>
      </c>
      <c r="D3" s="54" t="s">
        <v>47</v>
      </c>
      <c r="E3" s="54" t="s">
        <v>5</v>
      </c>
      <c r="F3" s="54" t="s">
        <v>32</v>
      </c>
      <c r="G3" s="53"/>
    </row>
    <row r="4" spans="1:7" ht="15" customHeight="1" x14ac:dyDescent="0.3">
      <c r="A4" s="53"/>
      <c r="B4" s="53"/>
      <c r="C4" s="55"/>
      <c r="D4" s="55"/>
      <c r="E4" s="55"/>
      <c r="F4" s="55"/>
      <c r="G4" s="53"/>
    </row>
    <row r="5" spans="1:7" ht="15.6" x14ac:dyDescent="0.3">
      <c r="A5" s="18">
        <v>1</v>
      </c>
      <c r="B5" s="19" t="s">
        <v>17</v>
      </c>
      <c r="C5" s="20">
        <v>-575661561.28999996</v>
      </c>
      <c r="D5" s="20"/>
      <c r="E5" s="20">
        <v>-54607058</v>
      </c>
      <c r="F5" s="20">
        <v>0</v>
      </c>
      <c r="G5" s="24">
        <f>SUM(C5:F5)</f>
        <v>-630268619.28999996</v>
      </c>
    </row>
    <row r="6" spans="1:7" ht="15.6" x14ac:dyDescent="0.3">
      <c r="A6" s="18">
        <v>2</v>
      </c>
      <c r="B6" s="21" t="s">
        <v>18</v>
      </c>
      <c r="C6" s="20">
        <v>1470036003.46</v>
      </c>
      <c r="D6" s="20">
        <v>-37932653.979999997</v>
      </c>
      <c r="E6" s="20"/>
      <c r="F6" s="20"/>
      <c r="G6" s="24">
        <f t="shared" ref="G6:G13" si="0">SUM(C6:F6)</f>
        <v>1432103349.48</v>
      </c>
    </row>
    <row r="7" spans="1:7" ht="15.6" x14ac:dyDescent="0.3">
      <c r="A7" s="18">
        <v>3</v>
      </c>
      <c r="B7" s="22" t="s">
        <v>19</v>
      </c>
      <c r="C7" s="20">
        <v>93342170.689999998</v>
      </c>
      <c r="D7" s="20"/>
      <c r="E7" s="20"/>
      <c r="F7" s="20"/>
      <c r="G7" s="24">
        <f t="shared" si="0"/>
        <v>93342170.689999998</v>
      </c>
    </row>
    <row r="8" spans="1:7" ht="15.6" x14ac:dyDescent="0.3">
      <c r="A8" s="18">
        <v>4</v>
      </c>
      <c r="B8" s="22" t="s">
        <v>20</v>
      </c>
      <c r="C8" s="20"/>
      <c r="D8" s="20"/>
      <c r="E8" s="20">
        <v>72830061</v>
      </c>
      <c r="F8" s="20">
        <v>0</v>
      </c>
      <c r="G8" s="24">
        <f t="shared" si="0"/>
        <v>72830061</v>
      </c>
    </row>
    <row r="9" spans="1:7" ht="15.6" x14ac:dyDescent="0.3">
      <c r="A9" s="18">
        <v>5</v>
      </c>
      <c r="B9" s="21" t="s">
        <v>21</v>
      </c>
      <c r="C9" s="20">
        <v>818041.71</v>
      </c>
      <c r="D9" s="20"/>
      <c r="E9" s="20"/>
      <c r="F9" s="20"/>
      <c r="G9" s="24">
        <f t="shared" si="0"/>
        <v>818041.71</v>
      </c>
    </row>
    <row r="10" spans="1:7" ht="15.6" x14ac:dyDescent="0.3">
      <c r="A10" s="18">
        <v>6</v>
      </c>
      <c r="B10" s="22" t="s">
        <v>22</v>
      </c>
      <c r="C10" s="20">
        <v>-1318494.51</v>
      </c>
      <c r="D10" s="20"/>
      <c r="E10" s="20"/>
      <c r="F10" s="20"/>
      <c r="G10" s="24">
        <f t="shared" si="0"/>
        <v>-1318494.51</v>
      </c>
    </row>
    <row r="11" spans="1:7" ht="15.6" x14ac:dyDescent="0.3">
      <c r="A11" s="18">
        <v>7</v>
      </c>
      <c r="B11" s="22" t="s">
        <v>23</v>
      </c>
      <c r="C11" s="20">
        <v>216211148.36000001</v>
      </c>
      <c r="D11" s="20"/>
      <c r="E11" s="20"/>
      <c r="F11" s="20"/>
      <c r="G11" s="24">
        <f t="shared" si="0"/>
        <v>216211148.36000001</v>
      </c>
    </row>
    <row r="12" spans="1:7" ht="15.6" x14ac:dyDescent="0.3">
      <c r="A12" s="18">
        <v>8</v>
      </c>
      <c r="B12" s="22" t="s">
        <v>45</v>
      </c>
      <c r="C12" s="20">
        <v>-6608007</v>
      </c>
      <c r="D12" s="20"/>
      <c r="E12" s="20"/>
      <c r="F12" s="20"/>
      <c r="G12" s="24">
        <f t="shared" si="0"/>
        <v>-6608007</v>
      </c>
    </row>
    <row r="13" spans="1:7" ht="15.6" x14ac:dyDescent="0.3">
      <c r="A13" s="18"/>
      <c r="B13" s="23" t="s">
        <v>6</v>
      </c>
      <c r="C13" s="24">
        <f>SUM(C5:C12)</f>
        <v>1196819301.4200001</v>
      </c>
      <c r="D13" s="24">
        <f>SUM(D5:D12)</f>
        <v>-37932653.979999997</v>
      </c>
      <c r="E13" s="24">
        <f>SUM(E5:E12)</f>
        <v>18223003</v>
      </c>
      <c r="F13" s="24">
        <f>SUM(F5:F12)</f>
        <v>0</v>
      </c>
      <c r="G13" s="24">
        <f t="shared" si="0"/>
        <v>1177109650.4400001</v>
      </c>
    </row>
    <row r="14" spans="1:7" ht="15.6" x14ac:dyDescent="0.3">
      <c r="A14" s="25"/>
      <c r="B14" s="26"/>
      <c r="C14" s="27"/>
      <c r="D14" s="27"/>
      <c r="E14" s="27"/>
    </row>
    <row r="15" spans="1:7" ht="15.6" x14ac:dyDescent="0.3">
      <c r="A15" s="25"/>
      <c r="B15" s="28" t="s">
        <v>7</v>
      </c>
      <c r="C15" s="27"/>
      <c r="D15" s="27"/>
      <c r="E15" s="27"/>
    </row>
  </sheetData>
  <mergeCells count="10">
    <mergeCell ref="G2:G4"/>
    <mergeCell ref="E3:E4"/>
    <mergeCell ref="F3:F4"/>
    <mergeCell ref="A1:E1"/>
    <mergeCell ref="A2:A4"/>
    <mergeCell ref="B2:B4"/>
    <mergeCell ref="C3:C4"/>
    <mergeCell ref="D3:D4"/>
    <mergeCell ref="C2:D2"/>
    <mergeCell ref="E2:F2"/>
  </mergeCells>
  <conditionalFormatting sqref="B13:B14">
    <cfRule type="cellIs" priority="10" operator="lessThanOrEqual">
      <formula>0</formula>
    </cfRule>
  </conditionalFormatting>
  <conditionalFormatting sqref="B15">
    <cfRule type="cellIs" priority="12" operator="lessThanOrEqual">
      <formula>#REF!</formula>
    </cfRule>
    <cfRule type="cellIs" dxfId="2" priority="14" operator="lessThanOrEqual">
      <formula>#REF!</formula>
    </cfRule>
  </conditionalFormatting>
  <conditionalFormatting sqref="C6:D6">
    <cfRule type="cellIs" priority="1" operator="lessThanOrEqual">
      <formula>#REF!</formula>
    </cfRule>
    <cfRule type="cellIs" dxfId="1" priority="2" operator="lessThanOrEqual">
      <formula>#REF!</formula>
    </cfRule>
  </conditionalFormatting>
  <conditionalFormatting sqref="C14:E15">
    <cfRule type="cellIs" priority="13" operator="lessThanOrEqual">
      <formula>0</formula>
    </cfRule>
  </conditionalFormatting>
  <conditionalFormatting sqref="C13:F13">
    <cfRule type="cellIs" priority="6" operator="lessThanOrEqual">
      <formula>0</formula>
    </cfRule>
  </conditionalFormatting>
  <conditionalFormatting sqref="G2">
    <cfRule type="cellIs" priority="4" operator="lessThanOrEqual">
      <formula>0</formula>
    </cfRule>
  </conditionalFormatting>
  <conditionalFormatting sqref="G5:G13">
    <cfRule type="cellIs" dxfId="0" priority="5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БВУ</vt:lpstr>
      <vt:lpstr>ЛК</vt:lpstr>
      <vt:lpstr>МФО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2024-06-28T12:44:04Z</dcterms:modified>
</cp:coreProperties>
</file>